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4650" activeTab="0"/>
  </bookViews>
  <sheets>
    <sheet name="Parkinsalphalist" sheetId="1" r:id="rId1"/>
    <sheet name="Parkinsranked" sheetId="2" r:id="rId2"/>
    <sheet name="PR2" sheetId="3" r:id="rId3"/>
    <sheet name="Parkins accessories" sheetId="4" r:id="rId4"/>
  </sheets>
  <definedNames/>
  <calcPr fullCalcOnLoad="1"/>
</workbook>
</file>

<file path=xl/sharedStrings.xml><?xml version="1.0" encoding="utf-8"?>
<sst xmlns="http://schemas.openxmlformats.org/spreadsheetml/2006/main" count="97" uniqueCount="43">
  <si>
    <t>FAMILY NAME</t>
  </si>
  <si>
    <t>FIRST NAME</t>
  </si>
  <si>
    <t>LEXUS</t>
  </si>
  <si>
    <t xml:space="preserve">commission </t>
  </si>
  <si>
    <t>HONDA</t>
  </si>
  <si>
    <t>PORSCHE</t>
  </si>
  <si>
    <t>Total Sales Value</t>
  </si>
  <si>
    <t>Total Commission</t>
  </si>
  <si>
    <t>Bonus</t>
  </si>
  <si>
    <t>Total Payment</t>
  </si>
  <si>
    <t>STEVENSON</t>
  </si>
  <si>
    <t>PAUL</t>
  </si>
  <si>
    <t>BINNS</t>
  </si>
  <si>
    <t>STANLEY</t>
  </si>
  <si>
    <t>IDAWO</t>
  </si>
  <si>
    <t>BERNARD</t>
  </si>
  <si>
    <t>BLACK</t>
  </si>
  <si>
    <t>JANET</t>
  </si>
  <si>
    <t>SMITH</t>
  </si>
  <si>
    <t>LYNN</t>
  </si>
  <si>
    <t>LINDO-UNAN</t>
  </si>
  <si>
    <t>GEORGE</t>
  </si>
  <si>
    <t>Average Sales</t>
  </si>
  <si>
    <t>Bonus Target</t>
  </si>
  <si>
    <t>TOTALS</t>
  </si>
  <si>
    <t>Commission</t>
  </si>
  <si>
    <t>Totals</t>
  </si>
  <si>
    <t xml:space="preserve"> TYPE A</t>
  </si>
  <si>
    <t>TYPE B</t>
  </si>
  <si>
    <t>TYPE C</t>
  </si>
  <si>
    <t>PARKINS ACCESSORIES</t>
  </si>
  <si>
    <t>Type of Sale</t>
  </si>
  <si>
    <t>Revenue(£)</t>
  </si>
  <si>
    <t>Catalogue</t>
  </si>
  <si>
    <t>Showroom</t>
  </si>
  <si>
    <t>Web</t>
  </si>
  <si>
    <t>Grand Total</t>
  </si>
  <si>
    <t>TASK 3</t>
  </si>
  <si>
    <t>3i     BAR CHART</t>
  </si>
  <si>
    <t>3ii   ERROR CHECK</t>
  </si>
  <si>
    <t>Summary of revenue by types of sale</t>
  </si>
  <si>
    <t>Sales revenue</t>
  </si>
  <si>
    <t>Total Sales Revenue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</si>
</sst>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3.8515625" style="0" bestFit="1" customWidth="1"/>
    <col min="2" max="2" width="12.28125" style="0" bestFit="1" customWidth="1"/>
    <col min="3" max="3" width="15.140625" style="0" customWidth="1"/>
    <col min="4" max="4" width="12.00390625" style="0" bestFit="1" customWidth="1"/>
    <col min="5" max="5" width="15.7109375" style="0" customWidth="1"/>
    <col min="6" max="6" width="12.00390625" style="0" bestFit="1" customWidth="1"/>
    <col min="7" max="7" width="16.140625" style="0" customWidth="1"/>
    <col min="8" max="8" width="12.00390625" style="0" bestFit="1" customWidth="1"/>
    <col min="9" max="9" width="16.140625" style="0" customWidth="1"/>
    <col min="10" max="10" width="12.00390625" style="0" bestFit="1" customWidth="1"/>
  </cols>
  <sheetData>
    <row r="1" spans="1:11" ht="15">
      <c r="A1" s="8"/>
      <c r="B1" s="8"/>
      <c r="C1" s="8" t="s">
        <v>2</v>
      </c>
      <c r="D1" s="8" t="s">
        <v>2</v>
      </c>
      <c r="E1" s="8" t="s">
        <v>4</v>
      </c>
      <c r="F1" s="8" t="s">
        <v>4</v>
      </c>
      <c r="G1" s="8" t="s">
        <v>5</v>
      </c>
      <c r="H1" s="8" t="s">
        <v>5</v>
      </c>
      <c r="I1" s="8" t="s">
        <v>24</v>
      </c>
      <c r="J1" s="8" t="s">
        <v>24</v>
      </c>
      <c r="K1" s="1"/>
    </row>
    <row r="2" spans="1:11" ht="15">
      <c r="A2" s="8" t="s">
        <v>0</v>
      </c>
      <c r="B2" s="8" t="s">
        <v>1</v>
      </c>
      <c r="C2" s="8" t="s">
        <v>41</v>
      </c>
      <c r="D2" s="8" t="s">
        <v>25</v>
      </c>
      <c r="E2" s="8" t="s">
        <v>41</v>
      </c>
      <c r="F2" s="8" t="s">
        <v>25</v>
      </c>
      <c r="G2" s="8" t="s">
        <v>41</v>
      </c>
      <c r="H2" s="8" t="s">
        <v>25</v>
      </c>
      <c r="I2" s="8" t="s">
        <v>41</v>
      </c>
      <c r="J2" s="8" t="s">
        <v>25</v>
      </c>
      <c r="K2" s="1"/>
    </row>
    <row r="3" spans="1:11" ht="15">
      <c r="A3" s="9" t="s">
        <v>12</v>
      </c>
      <c r="B3" s="9" t="s">
        <v>13</v>
      </c>
      <c r="C3" s="10">
        <v>21432</v>
      </c>
      <c r="D3" s="10">
        <f aca="true" t="shared" si="0" ref="D3:D8">C3*0.08</f>
        <v>1714.56</v>
      </c>
      <c r="E3" s="10">
        <v>74324</v>
      </c>
      <c r="F3" s="10">
        <f aca="true" t="shared" si="1" ref="F3:F8">E3*0.1</f>
        <v>7432.400000000001</v>
      </c>
      <c r="G3" s="10">
        <v>17689</v>
      </c>
      <c r="H3" s="10">
        <f aca="true" t="shared" si="2" ref="H3:H8">G3*0.12</f>
        <v>2122.68</v>
      </c>
      <c r="I3" s="10">
        <f aca="true" t="shared" si="3" ref="I3:J8">SUM(C3+E3+G3)</f>
        <v>113445</v>
      </c>
      <c r="J3" s="10">
        <f t="shared" si="3"/>
        <v>11269.640000000001</v>
      </c>
      <c r="K3" s="11"/>
    </row>
    <row r="4" spans="1:11" ht="15">
      <c r="A4" s="9" t="s">
        <v>16</v>
      </c>
      <c r="B4" s="9" t="s">
        <v>17</v>
      </c>
      <c r="C4" s="10">
        <v>32678</v>
      </c>
      <c r="D4" s="10">
        <f t="shared" si="0"/>
        <v>2614.2400000000002</v>
      </c>
      <c r="E4" s="10">
        <v>53535</v>
      </c>
      <c r="F4" s="10">
        <f t="shared" si="1"/>
        <v>5353.5</v>
      </c>
      <c r="G4" s="10">
        <v>68231</v>
      </c>
      <c r="H4" s="10">
        <f t="shared" si="2"/>
        <v>8187.719999999999</v>
      </c>
      <c r="I4" s="10">
        <f t="shared" si="3"/>
        <v>154444</v>
      </c>
      <c r="J4" s="10">
        <f t="shared" si="3"/>
        <v>16155.46</v>
      </c>
      <c r="K4" s="11"/>
    </row>
    <row r="5" spans="1:11" ht="15">
      <c r="A5" s="9" t="s">
        <v>14</v>
      </c>
      <c r="B5" s="9" t="s">
        <v>15</v>
      </c>
      <c r="C5" s="10">
        <v>42762</v>
      </c>
      <c r="D5" s="10">
        <f t="shared" si="0"/>
        <v>3420.96</v>
      </c>
      <c r="E5" s="10">
        <v>42245</v>
      </c>
      <c r="F5" s="10">
        <f t="shared" si="1"/>
        <v>4224.5</v>
      </c>
      <c r="G5" s="10">
        <v>29872</v>
      </c>
      <c r="H5" s="10">
        <f t="shared" si="2"/>
        <v>3584.64</v>
      </c>
      <c r="I5" s="10">
        <f t="shared" si="3"/>
        <v>114879</v>
      </c>
      <c r="J5" s="10">
        <f t="shared" si="3"/>
        <v>11230.1</v>
      </c>
      <c r="K5" s="11"/>
    </row>
    <row r="6" spans="1:11" ht="15">
      <c r="A6" s="9" t="s">
        <v>20</v>
      </c>
      <c r="B6" s="9" t="s">
        <v>21</v>
      </c>
      <c r="C6" s="10">
        <v>48735</v>
      </c>
      <c r="D6" s="10">
        <f t="shared" si="0"/>
        <v>3898.8</v>
      </c>
      <c r="E6" s="10">
        <v>72623</v>
      </c>
      <c r="F6" s="10">
        <f t="shared" si="1"/>
        <v>7262.3</v>
      </c>
      <c r="G6" s="10">
        <v>97532</v>
      </c>
      <c r="H6" s="10">
        <f t="shared" si="2"/>
        <v>11703.84</v>
      </c>
      <c r="I6" s="10">
        <f t="shared" si="3"/>
        <v>218890</v>
      </c>
      <c r="J6" s="10">
        <f t="shared" si="3"/>
        <v>22864.940000000002</v>
      </c>
      <c r="K6" s="11"/>
    </row>
    <row r="7" spans="1:11" ht="15">
      <c r="A7" s="9" t="s">
        <v>18</v>
      </c>
      <c r="B7" s="9" t="s">
        <v>19</v>
      </c>
      <c r="C7" s="10">
        <v>50950</v>
      </c>
      <c r="D7" s="10">
        <f t="shared" si="0"/>
        <v>4076</v>
      </c>
      <c r="E7" s="10">
        <v>53345</v>
      </c>
      <c r="F7" s="10">
        <f t="shared" si="1"/>
        <v>5334.5</v>
      </c>
      <c r="G7" s="10">
        <v>76799</v>
      </c>
      <c r="H7" s="10">
        <f t="shared" si="2"/>
        <v>9215.88</v>
      </c>
      <c r="I7" s="10">
        <f t="shared" si="3"/>
        <v>181094</v>
      </c>
      <c r="J7" s="10">
        <f t="shared" si="3"/>
        <v>18626.379999999997</v>
      </c>
      <c r="K7" s="11"/>
    </row>
    <row r="8" spans="1:11" ht="15">
      <c r="A8" s="9" t="s">
        <v>10</v>
      </c>
      <c r="B8" s="9" t="s">
        <v>11</v>
      </c>
      <c r="C8" s="10">
        <v>36758</v>
      </c>
      <c r="D8" s="10">
        <f t="shared" si="0"/>
        <v>2940.64</v>
      </c>
      <c r="E8" s="10">
        <v>53572</v>
      </c>
      <c r="F8" s="10">
        <f t="shared" si="1"/>
        <v>5357.200000000001</v>
      </c>
      <c r="G8" s="10">
        <v>19022</v>
      </c>
      <c r="H8" s="10">
        <f t="shared" si="2"/>
        <v>2282.64</v>
      </c>
      <c r="I8" s="10">
        <f t="shared" si="3"/>
        <v>109352</v>
      </c>
      <c r="J8" s="10">
        <f t="shared" si="3"/>
        <v>10580.48</v>
      </c>
      <c r="K8" s="11"/>
    </row>
    <row r="9" spans="1:11" ht="15">
      <c r="A9" s="12"/>
      <c r="B9" s="13" t="s">
        <v>26</v>
      </c>
      <c r="C9" s="14">
        <f aca="true" t="shared" si="4" ref="C9:J9">SUM(C3:C8)</f>
        <v>233315</v>
      </c>
      <c r="D9" s="14">
        <f t="shared" si="4"/>
        <v>18665.2</v>
      </c>
      <c r="E9" s="14">
        <f t="shared" si="4"/>
        <v>349644</v>
      </c>
      <c r="F9" s="14">
        <f t="shared" si="4"/>
        <v>34964.4</v>
      </c>
      <c r="G9" s="14">
        <f t="shared" si="4"/>
        <v>309145</v>
      </c>
      <c r="H9" s="14">
        <f t="shared" si="4"/>
        <v>37097.399999999994</v>
      </c>
      <c r="I9" s="14">
        <f t="shared" si="4"/>
        <v>892104</v>
      </c>
      <c r="J9" s="14">
        <f t="shared" si="4"/>
        <v>90726.99999999999</v>
      </c>
      <c r="K9" s="3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3" t="s">
        <v>27</v>
      </c>
      <c r="B12" s="3" t="s">
        <v>28</v>
      </c>
      <c r="C12" s="3" t="s">
        <v>29</v>
      </c>
      <c r="D12" s="3"/>
      <c r="E12" s="3"/>
      <c r="F12" s="3"/>
      <c r="G12" s="3"/>
      <c r="H12" s="3"/>
      <c r="I12" s="3"/>
      <c r="J12" s="3"/>
      <c r="K12" s="3"/>
    </row>
    <row r="13" spans="1:1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11">
        <v>0.08</v>
      </c>
      <c r="B14" s="11">
        <v>0.1</v>
      </c>
      <c r="C14" s="11">
        <v>0.12</v>
      </c>
      <c r="D14" s="11"/>
      <c r="E14" s="11"/>
      <c r="F14" s="11"/>
      <c r="G14" s="11"/>
      <c r="H14" s="3"/>
      <c r="I14" s="3"/>
      <c r="J14" s="3"/>
      <c r="K14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3.8515625" style="0" bestFit="1" customWidth="1"/>
    <col min="2" max="2" width="12.28125" style="0" bestFit="1" customWidth="1"/>
    <col min="3" max="3" width="10.140625" style="0" bestFit="1" customWidth="1"/>
    <col min="4" max="4" width="12.28125" style="0" bestFit="1" customWidth="1"/>
    <col min="5" max="5" width="10.140625" style="0" bestFit="1" customWidth="1"/>
    <col min="6" max="6" width="12.28125" style="0" bestFit="1" customWidth="1"/>
    <col min="7" max="7" width="10.140625" style="0" bestFit="1" customWidth="1"/>
    <col min="8" max="8" width="14.28125" style="0" bestFit="1" customWidth="1"/>
    <col min="9" max="9" width="20.7109375" style="0" customWidth="1"/>
    <col min="10" max="10" width="17.421875" style="0" bestFit="1" customWidth="1"/>
    <col min="12" max="12" width="14.28125" style="0" bestFit="1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</v>
      </c>
      <c r="G1" s="1" t="s">
        <v>5</v>
      </c>
      <c r="H1" s="1" t="s">
        <v>3</v>
      </c>
      <c r="I1" s="1" t="s">
        <v>42</v>
      </c>
      <c r="J1" s="1" t="s">
        <v>7</v>
      </c>
      <c r="K1" s="2" t="s">
        <v>8</v>
      </c>
      <c r="L1" s="1" t="s">
        <v>9</v>
      </c>
      <c r="M1" s="1"/>
      <c r="N1" s="3"/>
      <c r="O1" s="3"/>
    </row>
    <row r="2" spans="1:15" ht="15">
      <c r="A2" s="3" t="s">
        <v>10</v>
      </c>
      <c r="B2" s="3" t="s">
        <v>11</v>
      </c>
      <c r="C2" s="4">
        <v>36758</v>
      </c>
      <c r="D2" s="4">
        <f aca="true" t="shared" si="0" ref="D2:D7">(C2*0.08)</f>
        <v>2940.64</v>
      </c>
      <c r="E2" s="4">
        <v>53572</v>
      </c>
      <c r="F2" s="4">
        <f aca="true" t="shared" si="1" ref="F2:F7">E2*0.1</f>
        <v>5357.200000000001</v>
      </c>
      <c r="G2" s="4">
        <v>19022</v>
      </c>
      <c r="H2" s="4">
        <f aca="true" t="shared" si="2" ref="H2:H7">G2*0.12</f>
        <v>2282.64</v>
      </c>
      <c r="I2" s="4">
        <f aca="true" t="shared" si="3" ref="I2:I7">C2+E2+G2</f>
        <v>109352</v>
      </c>
      <c r="J2" s="4">
        <f aca="true" t="shared" si="4" ref="J2:J7">SUM(D2+F2+H2)</f>
        <v>10580.48</v>
      </c>
      <c r="K2" s="4">
        <f aca="true" t="shared" si="5" ref="K2:K7">IF(I2&gt;I$9,I2*0.01,0)</f>
        <v>0</v>
      </c>
      <c r="L2" s="4">
        <f aca="true" t="shared" si="6" ref="L2:L7">SUM(J2+K2)</f>
        <v>10580.48</v>
      </c>
      <c r="M2" s="3"/>
      <c r="N2" s="3"/>
      <c r="O2" s="3"/>
    </row>
    <row r="3" spans="1:15" ht="15">
      <c r="A3" s="3" t="s">
        <v>12</v>
      </c>
      <c r="B3" s="3" t="s">
        <v>13</v>
      </c>
      <c r="C3" s="4">
        <v>21432</v>
      </c>
      <c r="D3" s="4">
        <f t="shared" si="0"/>
        <v>1714.56</v>
      </c>
      <c r="E3" s="4">
        <v>74324</v>
      </c>
      <c r="F3" s="4">
        <f t="shared" si="1"/>
        <v>7432.400000000001</v>
      </c>
      <c r="G3" s="4">
        <v>17689</v>
      </c>
      <c r="H3" s="4">
        <f t="shared" si="2"/>
        <v>2122.68</v>
      </c>
      <c r="I3" s="4">
        <f t="shared" si="3"/>
        <v>113445</v>
      </c>
      <c r="J3" s="4">
        <f t="shared" si="4"/>
        <v>11269.640000000001</v>
      </c>
      <c r="K3" s="4">
        <f t="shared" si="5"/>
        <v>0</v>
      </c>
      <c r="L3" s="4">
        <f t="shared" si="6"/>
        <v>11269.640000000001</v>
      </c>
      <c r="M3" s="3"/>
      <c r="N3" s="3"/>
      <c r="O3" s="3"/>
    </row>
    <row r="4" spans="1:15" ht="15">
      <c r="A4" s="3" t="s">
        <v>14</v>
      </c>
      <c r="B4" s="3" t="s">
        <v>15</v>
      </c>
      <c r="C4" s="4">
        <v>42762</v>
      </c>
      <c r="D4" s="4">
        <f t="shared" si="0"/>
        <v>3420.96</v>
      </c>
      <c r="E4" s="4">
        <v>42245</v>
      </c>
      <c r="F4" s="4">
        <f t="shared" si="1"/>
        <v>4224.5</v>
      </c>
      <c r="G4" s="4">
        <v>29872</v>
      </c>
      <c r="H4" s="4">
        <f t="shared" si="2"/>
        <v>3584.64</v>
      </c>
      <c r="I4" s="4">
        <f t="shared" si="3"/>
        <v>114879</v>
      </c>
      <c r="J4" s="4">
        <f t="shared" si="4"/>
        <v>11230.1</v>
      </c>
      <c r="K4" s="4">
        <f t="shared" si="5"/>
        <v>0</v>
      </c>
      <c r="L4" s="4">
        <f t="shared" si="6"/>
        <v>11230.1</v>
      </c>
      <c r="M4" s="3"/>
      <c r="N4" s="3"/>
      <c r="O4" s="3"/>
    </row>
    <row r="5" spans="1:15" ht="15">
      <c r="A5" s="3" t="s">
        <v>16</v>
      </c>
      <c r="B5" s="3" t="s">
        <v>17</v>
      </c>
      <c r="C5" s="4">
        <v>32678</v>
      </c>
      <c r="D5" s="4">
        <f t="shared" si="0"/>
        <v>2614.2400000000002</v>
      </c>
      <c r="E5" s="4">
        <v>53535</v>
      </c>
      <c r="F5" s="4">
        <f t="shared" si="1"/>
        <v>5353.5</v>
      </c>
      <c r="G5" s="4">
        <v>68231</v>
      </c>
      <c r="H5" s="4">
        <f t="shared" si="2"/>
        <v>8187.719999999999</v>
      </c>
      <c r="I5" s="4">
        <f t="shared" si="3"/>
        <v>154444</v>
      </c>
      <c r="J5" s="4">
        <f t="shared" si="4"/>
        <v>16155.46</v>
      </c>
      <c r="K5" s="4">
        <f t="shared" si="5"/>
        <v>0</v>
      </c>
      <c r="L5" s="4">
        <f t="shared" si="6"/>
        <v>16155.46</v>
      </c>
      <c r="M5" s="3"/>
      <c r="N5" s="3"/>
      <c r="O5" s="3"/>
    </row>
    <row r="6" spans="1:15" ht="15">
      <c r="A6" s="3" t="s">
        <v>18</v>
      </c>
      <c r="B6" s="3" t="s">
        <v>19</v>
      </c>
      <c r="C6" s="4">
        <v>50950</v>
      </c>
      <c r="D6" s="4">
        <f t="shared" si="0"/>
        <v>4076</v>
      </c>
      <c r="E6" s="4">
        <v>53345</v>
      </c>
      <c r="F6" s="4">
        <f t="shared" si="1"/>
        <v>5334.5</v>
      </c>
      <c r="G6" s="4">
        <v>76799</v>
      </c>
      <c r="H6" s="4">
        <f t="shared" si="2"/>
        <v>9215.88</v>
      </c>
      <c r="I6" s="4">
        <f t="shared" si="3"/>
        <v>181094</v>
      </c>
      <c r="J6" s="4">
        <f t="shared" si="4"/>
        <v>18626.379999999997</v>
      </c>
      <c r="K6" s="4">
        <f t="shared" si="5"/>
        <v>1810.94</v>
      </c>
      <c r="L6" s="4">
        <f t="shared" si="6"/>
        <v>20437.319999999996</v>
      </c>
      <c r="M6" s="3"/>
      <c r="N6" s="3"/>
      <c r="O6" s="3"/>
    </row>
    <row r="7" spans="1:15" ht="15">
      <c r="A7" s="3" t="s">
        <v>20</v>
      </c>
      <c r="B7" s="3" t="s">
        <v>21</v>
      </c>
      <c r="C7" s="4">
        <v>48735</v>
      </c>
      <c r="D7" s="4">
        <f t="shared" si="0"/>
        <v>3898.8</v>
      </c>
      <c r="E7" s="4">
        <v>72623</v>
      </c>
      <c r="F7" s="4">
        <f t="shared" si="1"/>
        <v>7262.3</v>
      </c>
      <c r="G7" s="4">
        <v>97532</v>
      </c>
      <c r="H7" s="4">
        <f t="shared" si="2"/>
        <v>11703.84</v>
      </c>
      <c r="I7" s="4">
        <f t="shared" si="3"/>
        <v>218890</v>
      </c>
      <c r="J7" s="4">
        <f t="shared" si="4"/>
        <v>22864.940000000002</v>
      </c>
      <c r="K7" s="4">
        <f t="shared" si="5"/>
        <v>2188.9</v>
      </c>
      <c r="L7" s="4">
        <f t="shared" si="6"/>
        <v>25053.840000000004</v>
      </c>
      <c r="M7" s="3"/>
      <c r="N7" s="3"/>
      <c r="O7" s="3"/>
    </row>
    <row r="8" spans="1:15" ht="15">
      <c r="A8" s="3"/>
      <c r="B8" s="3"/>
      <c r="C8" s="5"/>
      <c r="D8" s="5"/>
      <c r="E8" s="5"/>
      <c r="F8" s="5"/>
      <c r="G8" s="5"/>
      <c r="H8" s="6" t="s">
        <v>22</v>
      </c>
      <c r="I8" s="7">
        <f>AVERAGE(I2:I7)</f>
        <v>148684</v>
      </c>
      <c r="J8" s="5"/>
      <c r="K8" s="4"/>
      <c r="L8" s="5"/>
      <c r="M8" s="3"/>
      <c r="N8" s="3"/>
      <c r="O8" s="3"/>
    </row>
    <row r="9" spans="1:15" ht="15">
      <c r="A9" s="3"/>
      <c r="B9" s="3"/>
      <c r="C9" s="5"/>
      <c r="D9" s="5"/>
      <c r="E9" s="5"/>
      <c r="F9" s="5"/>
      <c r="G9" s="5"/>
      <c r="H9" s="6" t="s">
        <v>23</v>
      </c>
      <c r="I9" s="7">
        <f>SUM(I8*0.2)+I8</f>
        <v>178420.8</v>
      </c>
      <c r="J9" s="5"/>
      <c r="K9" s="4"/>
      <c r="L9" s="5"/>
      <c r="M9" s="3"/>
      <c r="N9" s="3"/>
      <c r="O9" s="3"/>
    </row>
    <row r="10" spans="1:15" ht="15">
      <c r="A10" s="3"/>
      <c r="B10" s="3"/>
      <c r="C10" s="5"/>
      <c r="D10" s="5"/>
      <c r="E10" s="5"/>
      <c r="F10" s="5"/>
      <c r="G10" s="5"/>
      <c r="H10" s="5"/>
      <c r="I10" s="5"/>
      <c r="J10" s="5"/>
      <c r="K10" s="4"/>
      <c r="L10" s="5"/>
      <c r="M10" s="3"/>
      <c r="N10" s="3"/>
      <c r="O10" s="3"/>
    </row>
    <row r="11" spans="1:15" ht="15">
      <c r="A11" s="3"/>
      <c r="B11" s="3"/>
      <c r="C11" s="5"/>
      <c r="D11" s="5"/>
      <c r="E11" s="5"/>
      <c r="F11" s="5"/>
      <c r="G11" s="5"/>
      <c r="H11" s="5"/>
      <c r="I11" s="5"/>
      <c r="J11" s="5"/>
      <c r="K11" s="4"/>
      <c r="L11" s="5"/>
      <c r="M11" s="3"/>
      <c r="N11" s="3"/>
      <c r="O11" s="3"/>
    </row>
    <row r="12" spans="1:15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showFormulas="1" zoomScalePageLayoutView="0" workbookViewId="0" topLeftCell="H1">
      <selection activeCell="I29" sqref="I29"/>
    </sheetView>
  </sheetViews>
  <sheetFormatPr defaultColWidth="9.140625" defaultRowHeight="15"/>
  <cols>
    <col min="1" max="1" width="13.8515625" style="0" bestFit="1" customWidth="1"/>
    <col min="2" max="2" width="12.28125" style="0" bestFit="1" customWidth="1"/>
    <col min="3" max="3" width="10.140625" style="0" bestFit="1" customWidth="1"/>
    <col min="4" max="4" width="12.28125" style="0" bestFit="1" customWidth="1"/>
    <col min="5" max="5" width="10.140625" style="0" bestFit="1" customWidth="1"/>
    <col min="6" max="6" width="12.28125" style="0" bestFit="1" customWidth="1"/>
    <col min="7" max="7" width="10.140625" style="0" bestFit="1" customWidth="1"/>
    <col min="8" max="8" width="14.28125" style="0" bestFit="1" customWidth="1"/>
    <col min="9" max="9" width="17.28125" style="0" bestFit="1" customWidth="1"/>
    <col min="10" max="10" width="17.421875" style="0" bestFit="1" customWidth="1"/>
    <col min="12" max="12" width="14.28125" style="0" bestFit="1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</v>
      </c>
      <c r="G1" s="1" t="s">
        <v>5</v>
      </c>
      <c r="H1" s="1" t="s">
        <v>3</v>
      </c>
      <c r="I1" s="1" t="s">
        <v>6</v>
      </c>
      <c r="J1" s="1" t="s">
        <v>7</v>
      </c>
      <c r="K1" s="2" t="s">
        <v>8</v>
      </c>
      <c r="L1" s="1" t="s">
        <v>9</v>
      </c>
    </row>
    <row r="2" spans="1:12" ht="15">
      <c r="A2" s="3" t="s">
        <v>10</v>
      </c>
      <c r="B2" s="3" t="s">
        <v>11</v>
      </c>
      <c r="C2" s="4">
        <v>36758</v>
      </c>
      <c r="D2" s="4">
        <f aca="true" t="shared" si="0" ref="D2:D7">(C2*0.08)</f>
        <v>2940.64</v>
      </c>
      <c r="E2" s="4">
        <v>53572</v>
      </c>
      <c r="F2" s="4">
        <f aca="true" t="shared" si="1" ref="F2:F7">E2*0.1</f>
        <v>5357.200000000001</v>
      </c>
      <c r="G2" s="4">
        <v>19022</v>
      </c>
      <c r="H2" s="4">
        <f aca="true" t="shared" si="2" ref="H2:H7">G2*0.12</f>
        <v>2282.64</v>
      </c>
      <c r="I2" s="4">
        <f aca="true" t="shared" si="3" ref="I2:I7">C2+E2+G2</f>
        <v>109352</v>
      </c>
      <c r="J2" s="4">
        <f aca="true" t="shared" si="4" ref="J2:J7">SUM(D2+F2+H2)</f>
        <v>10580.48</v>
      </c>
      <c r="K2" s="4">
        <f aca="true" t="shared" si="5" ref="K2:K7">IF(I2&gt;I$9,I2*0.01,0)</f>
        <v>0</v>
      </c>
      <c r="L2" s="4">
        <f aca="true" t="shared" si="6" ref="L2:L7">SUM(J2+K2)</f>
        <v>10580.48</v>
      </c>
    </row>
    <row r="3" spans="1:12" ht="15">
      <c r="A3" s="3" t="s">
        <v>12</v>
      </c>
      <c r="B3" s="3" t="s">
        <v>13</v>
      </c>
      <c r="C3" s="4">
        <v>21432</v>
      </c>
      <c r="D3" s="4">
        <f t="shared" si="0"/>
        <v>1714.56</v>
      </c>
      <c r="E3" s="4">
        <v>74324</v>
      </c>
      <c r="F3" s="4">
        <f t="shared" si="1"/>
        <v>7432.400000000001</v>
      </c>
      <c r="G3" s="4">
        <v>17689</v>
      </c>
      <c r="H3" s="4">
        <f t="shared" si="2"/>
        <v>2122.68</v>
      </c>
      <c r="I3" s="4">
        <f t="shared" si="3"/>
        <v>113445</v>
      </c>
      <c r="J3" s="4">
        <f t="shared" si="4"/>
        <v>11269.640000000001</v>
      </c>
      <c r="K3" s="4">
        <f t="shared" si="5"/>
        <v>0</v>
      </c>
      <c r="L3" s="4">
        <f t="shared" si="6"/>
        <v>11269.640000000001</v>
      </c>
    </row>
    <row r="4" spans="1:12" ht="15">
      <c r="A4" s="3" t="s">
        <v>14</v>
      </c>
      <c r="B4" s="3" t="s">
        <v>15</v>
      </c>
      <c r="C4" s="4">
        <v>42762</v>
      </c>
      <c r="D4" s="4">
        <f t="shared" si="0"/>
        <v>3420.96</v>
      </c>
      <c r="E4" s="4">
        <v>42245</v>
      </c>
      <c r="F4" s="4">
        <f t="shared" si="1"/>
        <v>4224.5</v>
      </c>
      <c r="G4" s="4">
        <v>29872</v>
      </c>
      <c r="H4" s="4">
        <f t="shared" si="2"/>
        <v>3584.64</v>
      </c>
      <c r="I4" s="4">
        <f t="shared" si="3"/>
        <v>114879</v>
      </c>
      <c r="J4" s="4">
        <f t="shared" si="4"/>
        <v>11230.1</v>
      </c>
      <c r="K4" s="4">
        <f t="shared" si="5"/>
        <v>0</v>
      </c>
      <c r="L4" s="4">
        <f t="shared" si="6"/>
        <v>11230.1</v>
      </c>
    </row>
    <row r="5" spans="1:12" ht="15">
      <c r="A5" s="3" t="s">
        <v>16</v>
      </c>
      <c r="B5" s="3" t="s">
        <v>17</v>
      </c>
      <c r="C5" s="4">
        <v>32678</v>
      </c>
      <c r="D5" s="4">
        <f t="shared" si="0"/>
        <v>2614.2400000000002</v>
      </c>
      <c r="E5" s="4">
        <v>53535</v>
      </c>
      <c r="F5" s="4">
        <f t="shared" si="1"/>
        <v>5353.5</v>
      </c>
      <c r="G5" s="4">
        <v>68231</v>
      </c>
      <c r="H5" s="4">
        <f t="shared" si="2"/>
        <v>8187.719999999999</v>
      </c>
      <c r="I5" s="4">
        <f t="shared" si="3"/>
        <v>154444</v>
      </c>
      <c r="J5" s="4">
        <f t="shared" si="4"/>
        <v>16155.46</v>
      </c>
      <c r="K5" s="4">
        <f t="shared" si="5"/>
        <v>0</v>
      </c>
      <c r="L5" s="4">
        <f t="shared" si="6"/>
        <v>16155.46</v>
      </c>
    </row>
    <row r="6" spans="1:12" ht="15">
      <c r="A6" s="3" t="s">
        <v>18</v>
      </c>
      <c r="B6" s="3" t="s">
        <v>19</v>
      </c>
      <c r="C6" s="4">
        <v>50950</v>
      </c>
      <c r="D6" s="4">
        <f t="shared" si="0"/>
        <v>4076</v>
      </c>
      <c r="E6" s="4">
        <v>53345</v>
      </c>
      <c r="F6" s="4">
        <f t="shared" si="1"/>
        <v>5334.5</v>
      </c>
      <c r="G6" s="4">
        <v>76799</v>
      </c>
      <c r="H6" s="4">
        <f t="shared" si="2"/>
        <v>9215.88</v>
      </c>
      <c r="I6" s="4">
        <f t="shared" si="3"/>
        <v>181094</v>
      </c>
      <c r="J6" s="4">
        <f t="shared" si="4"/>
        <v>18626.379999999997</v>
      </c>
      <c r="K6" s="4">
        <f t="shared" si="5"/>
        <v>1810.94</v>
      </c>
      <c r="L6" s="4">
        <f t="shared" si="6"/>
        <v>20437.319999999996</v>
      </c>
    </row>
    <row r="7" spans="1:12" ht="15">
      <c r="A7" s="3" t="s">
        <v>20</v>
      </c>
      <c r="B7" s="3" t="s">
        <v>21</v>
      </c>
      <c r="C7" s="4">
        <v>48735</v>
      </c>
      <c r="D7" s="4">
        <f t="shared" si="0"/>
        <v>3898.8</v>
      </c>
      <c r="E7" s="4">
        <v>72623</v>
      </c>
      <c r="F7" s="4">
        <f t="shared" si="1"/>
        <v>7262.3</v>
      </c>
      <c r="G7" s="4">
        <v>97532</v>
      </c>
      <c r="H7" s="4">
        <f t="shared" si="2"/>
        <v>11703.84</v>
      </c>
      <c r="I7" s="4">
        <f t="shared" si="3"/>
        <v>218890</v>
      </c>
      <c r="J7" s="4">
        <f t="shared" si="4"/>
        <v>22864.940000000002</v>
      </c>
      <c r="K7" s="4">
        <f t="shared" si="5"/>
        <v>2188.9</v>
      </c>
      <c r="L7" s="4">
        <f t="shared" si="6"/>
        <v>25053.840000000004</v>
      </c>
    </row>
    <row r="8" spans="1:12" ht="15">
      <c r="A8" s="3"/>
      <c r="B8" s="3"/>
      <c r="C8" s="5"/>
      <c r="D8" s="5"/>
      <c r="E8" s="5"/>
      <c r="F8" s="5"/>
      <c r="G8" s="5"/>
      <c r="H8" s="6" t="s">
        <v>22</v>
      </c>
      <c r="I8" s="7">
        <f>AVERAGE(I2:I7)</f>
        <v>148684</v>
      </c>
      <c r="J8" s="5"/>
      <c r="K8" s="4"/>
      <c r="L8" s="5"/>
    </row>
    <row r="9" spans="1:12" ht="15">
      <c r="A9" s="3"/>
      <c r="B9" s="3"/>
      <c r="C9" s="5"/>
      <c r="D9" s="5"/>
      <c r="E9" s="5"/>
      <c r="F9" s="5"/>
      <c r="G9" s="5"/>
      <c r="H9" s="6" t="s">
        <v>23</v>
      </c>
      <c r="I9" s="7">
        <f>SUM(I8*0.2)+I8</f>
        <v>178420.8</v>
      </c>
      <c r="J9" s="5"/>
      <c r="K9" s="4"/>
      <c r="L9" s="5"/>
    </row>
    <row r="10" spans="1:12" ht="15">
      <c r="A10" s="3"/>
      <c r="B10" s="3"/>
      <c r="C10" s="5"/>
      <c r="D10" s="5"/>
      <c r="E10" s="5"/>
      <c r="F10" s="5"/>
      <c r="G10" s="5"/>
      <c r="H10" s="5"/>
      <c r="I10" s="5"/>
      <c r="J10" s="5"/>
      <c r="K10" s="4"/>
      <c r="L10" s="5"/>
    </row>
    <row r="11" spans="1:12" ht="15">
      <c r="A11" s="3"/>
      <c r="B11" s="3"/>
      <c r="C11" s="5"/>
      <c r="D11" s="5"/>
      <c r="E11" s="5"/>
      <c r="F11" s="5"/>
      <c r="G11" s="5"/>
      <c r="H11" s="5"/>
      <c r="I11" s="5"/>
      <c r="J11" s="5"/>
      <c r="K11" s="4"/>
      <c r="L11" s="5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4.421875" style="0" bestFit="1" customWidth="1"/>
  </cols>
  <sheetData>
    <row r="1" ht="15">
      <c r="A1" s="15" t="s">
        <v>30</v>
      </c>
    </row>
    <row r="2" ht="15">
      <c r="A2" s="15" t="s">
        <v>40</v>
      </c>
    </row>
    <row r="4" spans="1:2" ht="15">
      <c r="A4" s="15" t="s">
        <v>31</v>
      </c>
      <c r="B4" s="15" t="s">
        <v>32</v>
      </c>
    </row>
    <row r="5" spans="1:2" ht="15">
      <c r="A5" s="16" t="s">
        <v>33</v>
      </c>
      <c r="B5">
        <v>11457</v>
      </c>
    </row>
    <row r="6" spans="1:2" ht="15">
      <c r="A6" s="16" t="s">
        <v>34</v>
      </c>
      <c r="B6">
        <v>14536</v>
      </c>
    </row>
    <row r="7" spans="1:2" ht="15">
      <c r="A7" s="16" t="s">
        <v>35</v>
      </c>
      <c r="B7">
        <v>545</v>
      </c>
    </row>
    <row r="8" spans="1:2" ht="15">
      <c r="A8" s="15" t="s">
        <v>36</v>
      </c>
      <c r="B8" s="15">
        <v>26538</v>
      </c>
    </row>
    <row r="11" ht="15">
      <c r="A11" s="15" t="s">
        <v>37</v>
      </c>
    </row>
    <row r="12" ht="15">
      <c r="A12" t="s">
        <v>38</v>
      </c>
    </row>
    <row r="13" ht="15">
      <c r="A13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Shannon</dc:creator>
  <cp:keywords/>
  <dc:description/>
  <cp:lastModifiedBy>Master</cp:lastModifiedBy>
  <dcterms:created xsi:type="dcterms:W3CDTF">2011-02-20T23:17:04Z</dcterms:created>
  <dcterms:modified xsi:type="dcterms:W3CDTF">2011-12-20T15:58:57Z</dcterms:modified>
  <cp:category/>
  <cp:version/>
  <cp:contentType/>
  <cp:contentStatus/>
</cp:coreProperties>
</file>